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15180" windowHeight="8580" activeTab="0"/>
  </bookViews>
  <sheets>
    <sheet name="example 1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<sst xmlns="http://schemas.openxmlformats.org/spreadsheetml/2006/main" count="54" uniqueCount="47">
  <si>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PV(L)</t>
  </si>
  <si>
    <t>Required</t>
  </si>
  <si>
    <t>Capital</t>
  </si>
  <si>
    <t>Issue</t>
  </si>
  <si>
    <t>Cost</t>
  </si>
  <si>
    <t>1. Aggregate Loss (and Expense) Distribution, Payable at the End of One Year</t>
  </si>
  <si>
    <t>Aggregate</t>
  </si>
  <si>
    <t>Loss + Expense</t>
  </si>
  <si>
    <t>Probability</t>
  </si>
  <si>
    <t>State-of-World</t>
  </si>
  <si>
    <t>Expected Value</t>
  </si>
  <si>
    <t>2. Determine Market-Adjusted Discount Rate for Expected Loss + Expense</t>
  </si>
  <si>
    <t>Beta of Loss/Expense:</t>
  </si>
  <si>
    <t>Risk-Free Rate:</t>
  </si>
  <si>
    <t>Market Risk Premium:</t>
  </si>
  <si>
    <t>Discount Rate:</t>
  </si>
  <si>
    <t>3. Capital Committed at Beginning of Year:</t>
  </si>
  <si>
    <t>(Note: Assume at least enough capital has been committed to reduce Present Value of Default Option to zero --</t>
  </si>
  <si>
    <t>i.e. Merton/Perold's "Risk Capital" Concept)</t>
  </si>
  <si>
    <t>(This example uses CAPM; could also use Fama/French 3-factor or APT)</t>
  </si>
  <si>
    <t>4. Determine Cost of Holding Capital:</t>
  </si>
  <si>
    <t>(Assume all assets -- premium + capital -- will be invested in risk-free taxable bonds)</t>
  </si>
  <si>
    <t>Investment Return:</t>
  </si>
  <si>
    <t>Corporate Tax Rate:</t>
  </si>
  <si>
    <t>Cost of Capital:</t>
  </si>
  <si>
    <t>(as a percentage of capital committed at beginning of year)</t>
  </si>
  <si>
    <t>Main Assumption: The company will have a profitable investment opportunity at the end of the year that requires</t>
  </si>
  <si>
    <t xml:space="preserve">Assets at </t>
  </si>
  <si>
    <t>End of Year</t>
  </si>
  <si>
    <t>6. Determine Premium via Iterative Calculation</t>
  </si>
  <si>
    <t>Cost of Holding Capital:</t>
  </si>
  <si>
    <t>Total Cost:</t>
  </si>
  <si>
    <t>Premium:</t>
  </si>
  <si>
    <t>(Note: Iterate until Premium = Total Cost)</t>
  </si>
  <si>
    <t>Capital at</t>
  </si>
  <si>
    <t>Year End</t>
  </si>
  <si>
    <t>Actual</t>
  </si>
  <si>
    <t>Shortfall</t>
  </si>
  <si>
    <t>a certain supporting capital.  Any shortfall at the end of the year will need to be raised via a seasoned equity issue.</t>
  </si>
  <si>
    <t>The cost of this equity issue -- including administrative costs and underwriting spreads -- is also specified.</t>
  </si>
  <si>
    <t>Capital Required at Year-End:</t>
  </si>
  <si>
    <t>Cost of Equity Issuance:</t>
  </si>
  <si>
    <t>(of the amount raised)</t>
  </si>
  <si>
    <t>Present Value of Expected Issue Cost:</t>
  </si>
  <si>
    <t>PV of Expected Cost of Raising Capital:</t>
  </si>
  <si>
    <t>5. Determine Cost of Issuing Capital (Froot/Stein)</t>
  </si>
  <si>
    <t>Expected Return on Equity: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</si>
</sst>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%"/>
  </numFmts>
  <fonts count="4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u val="single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2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169" fontId="2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D2" sqref="D2"/>
    </sheetView>
  </sheetViews>
  <sheetFormatPr defaultColWidth="9.140625" defaultRowHeight="12.75"/>
  <cols>
    <col min="1" max="1" width="16.421875" style="1" customWidth="1"/>
    <col min="2" max="2" width="13.8515625" style="1" customWidth="1"/>
    <col min="3" max="3" width="11.421875" style="1" customWidth="1"/>
    <col min="4" max="4" width="11.7109375" style="1" customWidth="1"/>
    <col min="5" max="16384" width="9.140625" style="1" customWidth="1"/>
  </cols>
  <sheetData>
    <row r="1" ht="11.25">
      <c r="A1" s="1" t="s">
        <v>5</v>
      </c>
    </row>
    <row r="3" ht="11.25">
      <c r="B3" s="3" t="s">
        <v>6</v>
      </c>
    </row>
    <row r="4" spans="1:3" ht="11.25">
      <c r="A4" s="4" t="s">
        <v>9</v>
      </c>
      <c r="B4" s="4" t="s">
        <v>7</v>
      </c>
      <c r="C4" s="4" t="s">
        <v>8</v>
      </c>
    </row>
    <row r="5" spans="1:3" ht="11.25">
      <c r="A5" s="1">
        <v>1</v>
      </c>
      <c r="B5" s="8">
        <v>400</v>
      </c>
      <c r="C5" s="8">
        <v>0.05</v>
      </c>
    </row>
    <row r="6" spans="1:3" ht="11.25">
      <c r="A6" s="1">
        <v>2</v>
      </c>
      <c r="B6" s="8">
        <v>150</v>
      </c>
      <c r="C6" s="8">
        <v>0.15</v>
      </c>
    </row>
    <row r="7" spans="1:3" ht="11.25">
      <c r="A7" s="1">
        <v>3</v>
      </c>
      <c r="B7" s="8">
        <v>100</v>
      </c>
      <c r="C7" s="8">
        <v>0.45</v>
      </c>
    </row>
    <row r="8" spans="1:3" ht="11.25">
      <c r="A8" s="2">
        <v>4</v>
      </c>
      <c r="B8" s="9">
        <v>50</v>
      </c>
      <c r="C8" s="9">
        <v>0.35</v>
      </c>
    </row>
    <row r="9" spans="1:2" ht="11.25">
      <c r="A9" s="6" t="s">
        <v>10</v>
      </c>
      <c r="B9" s="1">
        <f>SUMPRODUCT(B5:B8,C5:C8)</f>
        <v>105</v>
      </c>
    </row>
    <row r="11" ht="11.25">
      <c r="A11" s="1" t="s">
        <v>11</v>
      </c>
    </row>
    <row r="12" ht="11.25">
      <c r="A12" s="5" t="s">
        <v>19</v>
      </c>
    </row>
    <row r="14" spans="1:2" ht="11.25">
      <c r="A14" s="1" t="s">
        <v>12</v>
      </c>
      <c r="B14" s="8">
        <v>0</v>
      </c>
    </row>
    <row r="15" spans="1:2" ht="11.25">
      <c r="A15" s="1" t="s">
        <v>13</v>
      </c>
      <c r="B15" s="8">
        <v>0.05</v>
      </c>
    </row>
    <row r="16" spans="1:2" ht="11.25">
      <c r="A16" s="1" t="s">
        <v>14</v>
      </c>
      <c r="B16" s="8">
        <v>0.08</v>
      </c>
    </row>
    <row r="17" spans="1:2" ht="11.25">
      <c r="A17" s="1" t="s">
        <v>15</v>
      </c>
      <c r="B17" s="1">
        <f>+B15+B14*B16</f>
        <v>0.05</v>
      </c>
    </row>
    <row r="19" spans="1:3" ht="11.25">
      <c r="A19" s="1" t="s">
        <v>16</v>
      </c>
      <c r="C19" s="8">
        <v>275</v>
      </c>
    </row>
    <row r="20" ht="11.25">
      <c r="A20" s="5" t="s">
        <v>17</v>
      </c>
    </row>
    <row r="21" ht="11.25">
      <c r="A21" s="1" t="s">
        <v>18</v>
      </c>
    </row>
    <row r="23" ht="11.25">
      <c r="A23" s="5" t="s">
        <v>20</v>
      </c>
    </row>
    <row r="24" ht="11.25">
      <c r="A24" s="1" t="s">
        <v>21</v>
      </c>
    </row>
    <row r="26" spans="1:2" ht="11.25">
      <c r="A26" s="1" t="s">
        <v>22</v>
      </c>
      <c r="B26" s="1">
        <f>+B15</f>
        <v>0.05</v>
      </c>
    </row>
    <row r="27" spans="1:2" ht="11.25">
      <c r="A27" s="1" t="s">
        <v>23</v>
      </c>
      <c r="B27" s="8">
        <v>0.35</v>
      </c>
    </row>
    <row r="28" spans="1:3" ht="11.25">
      <c r="A28" s="1" t="s">
        <v>24</v>
      </c>
      <c r="B28" s="1">
        <f>+B26*B27</f>
        <v>0.017499999999999998</v>
      </c>
      <c r="C28" s="1" t="s">
        <v>25</v>
      </c>
    </row>
    <row r="30" ht="11.25">
      <c r="A30" s="5" t="s">
        <v>45</v>
      </c>
    </row>
    <row r="32" ht="11.25">
      <c r="A32" s="1" t="s">
        <v>26</v>
      </c>
    </row>
    <row r="33" ht="11.25">
      <c r="A33" s="5" t="s">
        <v>38</v>
      </c>
    </row>
    <row r="34" ht="11.25">
      <c r="A34" s="5" t="s">
        <v>39</v>
      </c>
    </row>
    <row r="36" spans="2:3" ht="11.25">
      <c r="B36" s="3" t="s">
        <v>40</v>
      </c>
      <c r="C36" s="8">
        <v>300</v>
      </c>
    </row>
    <row r="37" spans="2:4" ht="11.25">
      <c r="B37" s="3" t="s">
        <v>41</v>
      </c>
      <c r="C37" s="8">
        <v>0.1</v>
      </c>
      <c r="D37" s="1" t="s">
        <v>42</v>
      </c>
    </row>
    <row r="38" ht="11.25">
      <c r="B38" s="3"/>
    </row>
    <row r="39" spans="5:6" ht="11.25">
      <c r="E39" s="3" t="s">
        <v>36</v>
      </c>
      <c r="F39" s="3" t="s">
        <v>1</v>
      </c>
    </row>
    <row r="40" spans="2:8" ht="11.25">
      <c r="B40" s="3" t="s">
        <v>6</v>
      </c>
      <c r="D40" s="3" t="s">
        <v>27</v>
      </c>
      <c r="E40" s="3" t="s">
        <v>34</v>
      </c>
      <c r="F40" s="3" t="s">
        <v>34</v>
      </c>
      <c r="G40" s="3" t="s">
        <v>2</v>
      </c>
      <c r="H40" s="3" t="s">
        <v>3</v>
      </c>
    </row>
    <row r="41" spans="1:8" ht="11.25">
      <c r="A41" s="4" t="s">
        <v>9</v>
      </c>
      <c r="B41" s="4" t="s">
        <v>7</v>
      </c>
      <c r="C41" s="4" t="s">
        <v>8</v>
      </c>
      <c r="D41" s="4" t="s">
        <v>28</v>
      </c>
      <c r="E41" s="4" t="s">
        <v>35</v>
      </c>
      <c r="F41" s="4" t="s">
        <v>35</v>
      </c>
      <c r="G41" s="4" t="s">
        <v>37</v>
      </c>
      <c r="H41" s="4" t="s">
        <v>4</v>
      </c>
    </row>
    <row r="42" spans="1:8" ht="11.25">
      <c r="A42" s="1">
        <v>1</v>
      </c>
      <c r="B42" s="1">
        <f aca="true" t="shared" si="0" ref="B42:C45">+B5</f>
        <v>400</v>
      </c>
      <c r="C42" s="1">
        <f t="shared" si="0"/>
        <v>0.05</v>
      </c>
      <c r="D42" s="1">
        <f>(C19+C56)*(1+B26)</f>
        <v>401.03700000000003</v>
      </c>
      <c r="E42" s="1">
        <f>+D42-B42</f>
        <v>1.0370000000000346</v>
      </c>
      <c r="F42" s="1">
        <f>+C$36</f>
        <v>300</v>
      </c>
      <c r="G42" s="1">
        <f>MAX(F42-E42,0)</f>
        <v>298.96299999999997</v>
      </c>
      <c r="H42" s="7">
        <f>+C$37*G42</f>
        <v>29.896299999999997</v>
      </c>
    </row>
    <row r="43" spans="1:8" ht="11.25">
      <c r="A43" s="1">
        <v>2</v>
      </c>
      <c r="B43" s="1">
        <f t="shared" si="0"/>
        <v>150</v>
      </c>
      <c r="C43" s="1">
        <f t="shared" si="0"/>
        <v>0.15</v>
      </c>
      <c r="D43" s="1">
        <f>+D42</f>
        <v>401.03700000000003</v>
      </c>
      <c r="E43" s="1">
        <f>+D43-B43</f>
        <v>251.03700000000003</v>
      </c>
      <c r="F43" s="1">
        <f>+C$36</f>
        <v>300</v>
      </c>
      <c r="G43" s="1">
        <f>MAX(F43-E43,0)</f>
        <v>48.962999999999965</v>
      </c>
      <c r="H43" s="7">
        <f>+C$37*G43</f>
        <v>4.8962999999999965</v>
      </c>
    </row>
    <row r="44" spans="1:8" ht="11.25">
      <c r="A44" s="1">
        <v>3</v>
      </c>
      <c r="B44" s="1">
        <f t="shared" si="0"/>
        <v>100</v>
      </c>
      <c r="C44" s="1">
        <f t="shared" si="0"/>
        <v>0.45</v>
      </c>
      <c r="D44" s="1">
        <f>+D43</f>
        <v>401.03700000000003</v>
      </c>
      <c r="E44" s="1">
        <f>+D44-B44</f>
        <v>301.03700000000003</v>
      </c>
      <c r="F44" s="1">
        <f>+C$36</f>
        <v>300</v>
      </c>
      <c r="G44" s="1">
        <f>MAX(F44-E44,0)</f>
        <v>0</v>
      </c>
      <c r="H44" s="1">
        <f>+C$37*G44</f>
        <v>0</v>
      </c>
    </row>
    <row r="45" spans="1:8" ht="11.25">
      <c r="A45" s="2">
        <v>4</v>
      </c>
      <c r="B45" s="2">
        <f t="shared" si="0"/>
        <v>50</v>
      </c>
      <c r="C45" s="1">
        <f t="shared" si="0"/>
        <v>0.35</v>
      </c>
      <c r="D45" s="1">
        <f>+D44</f>
        <v>401.03700000000003</v>
      </c>
      <c r="E45" s="1">
        <f>+D45-B45</f>
        <v>351.03700000000003</v>
      </c>
      <c r="F45" s="1">
        <f>+C$36</f>
        <v>300</v>
      </c>
      <c r="G45" s="1">
        <f>MAX(F45-E45,0)</f>
        <v>0</v>
      </c>
      <c r="H45" s="2">
        <f>+C$37*G45</f>
        <v>0</v>
      </c>
    </row>
    <row r="46" spans="1:8" ht="11.25">
      <c r="A46" s="6" t="s">
        <v>10</v>
      </c>
      <c r="B46" s="1">
        <f>SUMPRODUCT(B42:B45,C42:C45)</f>
        <v>105</v>
      </c>
      <c r="H46" s="7">
        <f>SUMPRODUCT(C42:C45,H42:H45)</f>
        <v>2.2292599999999996</v>
      </c>
    </row>
    <row r="47" spans="7:8" ht="11.25">
      <c r="G47" s="3" t="s">
        <v>43</v>
      </c>
      <c r="H47" s="7">
        <f>+H46/(1+B15)</f>
        <v>2.1231047619047616</v>
      </c>
    </row>
    <row r="49" ht="11.25">
      <c r="A49" s="1" t="s">
        <v>29</v>
      </c>
    </row>
    <row r="51" spans="2:3" ht="11.25">
      <c r="B51" s="3" t="s">
        <v>0</v>
      </c>
      <c r="C51" s="7">
        <f>+B9/(1+B17)</f>
        <v>100</v>
      </c>
    </row>
    <row r="52" spans="2:3" ht="11.25">
      <c r="B52" s="3" t="s">
        <v>30</v>
      </c>
      <c r="C52" s="7">
        <f>+C19*B28</f>
        <v>4.812499999999999</v>
      </c>
    </row>
    <row r="53" spans="2:3" ht="11.25">
      <c r="B53" s="6" t="s">
        <v>44</v>
      </c>
      <c r="C53" s="7">
        <f>+H47</f>
        <v>2.1231047619047616</v>
      </c>
    </row>
    <row r="54" spans="2:3" ht="11.25">
      <c r="B54" s="1" t="s">
        <v>31</v>
      </c>
      <c r="C54" s="7">
        <f>+C51+C52+C53</f>
        <v>106.93560476190476</v>
      </c>
    </row>
    <row r="56" spans="2:3" ht="11.25">
      <c r="B56" s="1" t="s">
        <v>32</v>
      </c>
      <c r="C56" s="8">
        <v>106.94</v>
      </c>
    </row>
    <row r="57" ht="11.25">
      <c r="B57" s="5" t="s">
        <v>33</v>
      </c>
    </row>
    <row r="59" spans="2:4" ht="11.25">
      <c r="B59" s="5" t="s">
        <v>46</v>
      </c>
      <c r="D59" s="10">
        <f>(D45-B46)/C19-1</f>
        <v>0.07649818181818202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VaughnT</dc:creator>
  <cp:keywords/>
  <dc:description/>
  <cp:lastModifiedBy>cmarx</cp:lastModifiedBy>
  <cp:lastPrinted>2005-09-21T20:08:01Z</cp:lastPrinted>
  <dcterms:created xsi:type="dcterms:W3CDTF">2005-08-16T20:06:25Z</dcterms:created>
  <dcterms:modified xsi:type="dcterms:W3CDTF">2005-10-03T18:58:44Z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-324668294</vt:i4>
  </property>
  <property fmtid="{D5CDD505-2E9C-101B-9397-08002B2CF9AE}" pid="3" name="_EmailSubject">
    <vt:lpwstr>CARe Limited Att Seminar</vt:lpwstr>
  </property>
  <property fmtid="{D5CDD505-2E9C-101B-9397-08002B2CF9AE}" pid="4" name="_AuthorEmail">
    <vt:lpwstr>Trent.Vaughn@RepublicGroup.com</vt:lpwstr>
  </property>
  <property fmtid="{D5CDD505-2E9C-101B-9397-08002B2CF9AE}" pid="5" name="_AuthorEmailDisplayName">
    <vt:lpwstr>Vaughn, Trent</vt:lpwstr>
  </property>
  <property fmtid="{D5CDD505-2E9C-101B-9397-08002B2CF9AE}" pid="6" name="_ReviewingToolsShownOnce">
    <vt:lpwstr/>
  </property>
</Properties>
</file>